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Achizitii\2022\"/>
    </mc:Choice>
  </mc:AlternateContent>
  <xr:revisionPtr revIDLastSave="0" documentId="8_{95991C30-EA0A-4540-81FE-2EA31C96681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Trim I - 2022" sheetId="1" r:id="rId1"/>
    <sheet name="Trim II-2022" sheetId="3" r:id="rId2"/>
    <sheet name="Trim III-2022 (2)" sheetId="6" r:id="rId3"/>
    <sheet name="Trim III-2022" sheetId="4" r:id="rId4"/>
    <sheet name="Trim IV-2022" sheetId="5" r:id="rId5"/>
  </sheets>
  <definedNames>
    <definedName name="_xlnm.Print_Titles" localSheetId="0">'Trim I - 2022'!$14:$14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6" l="1"/>
  <c r="E7" i="3"/>
  <c r="E8" i="3"/>
  <c r="E14" i="5"/>
  <c r="E13" i="5"/>
  <c r="E10" i="5"/>
  <c r="E9" i="5"/>
  <c r="E8" i="5"/>
  <c r="E7" i="5"/>
  <c r="E8" i="4"/>
  <c r="E11" i="3"/>
  <c r="E10" i="3"/>
  <c r="E9" i="3"/>
  <c r="E19" i="1"/>
  <c r="E18" i="1"/>
  <c r="E16" i="1"/>
</calcChain>
</file>

<file path=xl/sharedStrings.xml><?xml version="1.0" encoding="utf-8"?>
<sst xmlns="http://schemas.openxmlformats.org/spreadsheetml/2006/main" count="107" uniqueCount="70">
  <si>
    <t>Nr.
crt.</t>
  </si>
  <si>
    <t>Denumire furnizor</t>
  </si>
  <si>
    <t>Valoarea contractului
(lei fără TVA)</t>
  </si>
  <si>
    <t>SPAPP - TIMPARK Timișoara</t>
  </si>
  <si>
    <t>Centralizatorul contractelor încheiate cu o valoare mai mare de 5.000 de euro</t>
  </si>
  <si>
    <t>în trim. I - 2022</t>
  </si>
  <si>
    <t>Obiectul contractului</t>
  </si>
  <si>
    <t>Sistem informatic Financiar/Program informatic salarizare</t>
  </si>
  <si>
    <t>ADI COM SOFT</t>
  </si>
  <si>
    <t>OMV PETROM MARKETING</t>
  </si>
  <si>
    <t>PICONET</t>
  </si>
  <si>
    <t>IMPRIMERIA MIRTON SRL</t>
  </si>
  <si>
    <t>Achizitie carburanti pe baza de carduri pentru SPAPP Timpark</t>
  </si>
  <si>
    <t>Servicii complete de plata a stationarilor pe domeniul public din Municipiul Timisoara</t>
  </si>
  <si>
    <t>Abonamente parcare Timpark</t>
  </si>
  <si>
    <t>DRUMURI MUNICIPALE TIMISOARA</t>
  </si>
  <si>
    <t>Lucrari de semnalizare a zonelor de parcare cu plata pe raza municipiului Timisoara</t>
  </si>
  <si>
    <t>Achizitie autocolant pentru semnalizare</t>
  </si>
  <si>
    <t>Actualizare SF parcare str. Timis si str. Ulmului</t>
  </si>
  <si>
    <t>Servicii complete pentru stationare pe domeniul public</t>
  </si>
  <si>
    <t>Servicii telefonie mobila</t>
  </si>
  <si>
    <t>Achizitie autoturism</t>
  </si>
  <si>
    <t>DUMIGRAF SRL</t>
  </si>
  <si>
    <t>VODAFONE</t>
  </si>
  <si>
    <t>RENAULT COMMERCIAL ROUMANIE SRL</t>
  </si>
  <si>
    <t>în trim. II - 2022</t>
  </si>
  <si>
    <t>Serviciu de paza si ordine la punctul de lucru al SPAPP Timpark situat in Timisoara, Calea Sagului, nr.147/E Birou Ridicari Auto</t>
  </si>
  <si>
    <t>Servicii de întreținere, revizii și reparații curente pentru autovehicule cu MTMA mai mare de 3,5 tone</t>
  </si>
  <si>
    <t>în trim. III - 2022</t>
  </si>
  <si>
    <t>Data contract</t>
  </si>
  <si>
    <t>SGPI SECURITY FORCE SRL</t>
  </si>
  <si>
    <t>PAUL TRANS SRL</t>
  </si>
  <si>
    <t>în trim. IV - 2022</t>
  </si>
  <si>
    <t>CONSOFT SRL</t>
  </si>
  <si>
    <t>PLANWERCK ARHITECTURA SI URBANISM SRL</t>
  </si>
  <si>
    <t>CAMERA ALPR (Automate Licence Plate Recognition) pentru recunoastere din mers</t>
  </si>
  <si>
    <t>Licenta software ARHICAD</t>
  </si>
  <si>
    <t>Motorina Euro 5 , pe baza de carduri de credit, prin sistemul Petrom Card</t>
  </si>
  <si>
    <t>Servicii de proiectare parcare Proclamatia de la Timisoara</t>
  </si>
  <si>
    <t>Achizitie autoutilitara pentru ridicat si transportat vehicule</t>
  </si>
  <si>
    <t>30.000,00 </t>
  </si>
  <si>
    <t>Mentenanta, Asistenta si Actualizare Sistem Informatic Financiar-Contabil "eXpert bugetar"</t>
  </si>
  <si>
    <t>VITAMIN ARHITECTS SRL</t>
  </si>
  <si>
    <t>7663/30.12.2022</t>
  </si>
  <si>
    <t>PICONET S.R.L.</t>
  </si>
  <si>
    <t>7570/28.12.2022</t>
  </si>
  <si>
    <t>OMV PETROM MARKETING S.R.L.</t>
  </si>
  <si>
    <t>6984/07.12.2022</t>
  </si>
  <si>
    <t>211/27.01.2022</t>
  </si>
  <si>
    <t>60072/21.06.2022</t>
  </si>
  <si>
    <t>7656/30.12.2022</t>
  </si>
  <si>
    <t>7564/28.12.2022</t>
  </si>
  <si>
    <t>5877/04.11.2022</t>
  </si>
  <si>
    <t>ELSACO SOLUTIONS SRL</t>
  </si>
  <si>
    <t>PICONET SRL</t>
  </si>
  <si>
    <t>ADI-COM SOFT SRL</t>
  </si>
  <si>
    <t>EUROBODY HIDRAULICS SRL</t>
  </si>
  <si>
    <t>3328/19.07.2022</t>
  </si>
  <si>
    <t>3992/17.08.2022</t>
  </si>
  <si>
    <t>3756/23.05.2022</t>
  </si>
  <si>
    <t>1322/27.04.2022</t>
  </si>
  <si>
    <t>1052/11.04.2022</t>
  </si>
  <si>
    <t>379/15.02.2022</t>
  </si>
  <si>
    <t>486/02.03.2022</t>
  </si>
  <si>
    <t>6418/14.11.2022</t>
  </si>
  <si>
    <t>Contract subsecvent de servicii complete de plata a stationarilor pe domeniul public</t>
  </si>
  <si>
    <t>6324/09.11.2022</t>
  </si>
  <si>
    <t>380/15.02.2022</t>
  </si>
  <si>
    <t>515/04.03.2022</t>
  </si>
  <si>
    <t>822/28.03.2022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</si>
</sst>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3" borderId="2" xfId="0" applyFont="1" applyFill="1" applyBorder="1" applyAlignment="1">
      <alignment horizontal="center" vertical="center"/>
    </xf>
    <xf numFmtId="4" fontId="4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3" xfId="0" applyFont="1" applyFill="1" applyBorder="1" applyAlignment="1">
      <alignment horizontal="center" vertical="center"/>
    </xf>
    <xf numFmtId="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/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3" borderId="7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C0780CF0-3217-4693-B31A-59A2A7727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9:E19"/>
  <sheetViews>
    <sheetView topLeftCell="B1" workbookViewId="0">
      <selection activeCell="C25" sqref="C25"/>
    </sheetView>
  </sheetViews>
  <sheetFormatPr defaultColWidth="9.109375" defaultRowHeight="15.6" x14ac:dyDescent="0.3"/>
  <cols>
    <col min="1" max="1" width="3.88671875" style="2" bestFit="1" customWidth="1"/>
    <col min="2" max="3" width="39.6640625" style="2" customWidth="1"/>
    <col min="4" max="4" width="68.6640625" style="2" customWidth="1"/>
    <col min="5" max="5" width="20.109375" style="2" bestFit="1" customWidth="1"/>
    <col min="6" max="16384" width="9.109375" style="2"/>
  </cols>
  <sheetData>
    <row r="9" spans="1:5" x14ac:dyDescent="0.3">
      <c r="A9" s="1" t="s">
        <v>3</v>
      </c>
    </row>
    <row r="11" spans="1:5" x14ac:dyDescent="0.3">
      <c r="A11" s="28" t="s">
        <v>4</v>
      </c>
      <c r="B11" s="28"/>
      <c r="C11" s="28"/>
      <c r="D11" s="28"/>
      <c r="E11" s="28"/>
    </row>
    <row r="12" spans="1:5" x14ac:dyDescent="0.3">
      <c r="A12" s="28" t="s">
        <v>5</v>
      </c>
      <c r="B12" s="28"/>
      <c r="C12" s="28"/>
      <c r="D12" s="28"/>
      <c r="E12" s="28"/>
    </row>
    <row r="14" spans="1:5" ht="62.4" x14ac:dyDescent="0.3">
      <c r="A14" s="5" t="s">
        <v>0</v>
      </c>
      <c r="B14" s="4" t="s">
        <v>1</v>
      </c>
      <c r="C14" s="4" t="s">
        <v>29</v>
      </c>
      <c r="D14" s="4" t="s">
        <v>6</v>
      </c>
      <c r="E14" s="5" t="s">
        <v>2</v>
      </c>
    </row>
    <row r="15" spans="1:5" s="9" customFormat="1" x14ac:dyDescent="0.3">
      <c r="A15" s="24">
        <v>1</v>
      </c>
      <c r="B15" s="7" t="s">
        <v>8</v>
      </c>
      <c r="C15" s="13" t="s">
        <v>48</v>
      </c>
      <c r="D15" s="15" t="s">
        <v>7</v>
      </c>
      <c r="E15" s="8">
        <v>52500</v>
      </c>
    </row>
    <row r="16" spans="1:5" s="9" customFormat="1" x14ac:dyDescent="0.3">
      <c r="A16" s="24">
        <v>2</v>
      </c>
      <c r="B16" s="10" t="s">
        <v>9</v>
      </c>
      <c r="C16" s="26" t="s">
        <v>67</v>
      </c>
      <c r="D16" s="12" t="s">
        <v>12</v>
      </c>
      <c r="E16" s="11">
        <f>145519.15/1.19</f>
        <v>122285</v>
      </c>
    </row>
    <row r="17" spans="1:5" s="9" customFormat="1" ht="31.2" x14ac:dyDescent="0.3">
      <c r="A17" s="24">
        <v>3</v>
      </c>
      <c r="B17" s="12" t="s">
        <v>10</v>
      </c>
      <c r="C17" s="14" t="s">
        <v>62</v>
      </c>
      <c r="D17" s="12" t="s">
        <v>13</v>
      </c>
      <c r="E17" s="11">
        <v>92467</v>
      </c>
    </row>
    <row r="18" spans="1:5" s="9" customFormat="1" x14ac:dyDescent="0.3">
      <c r="A18" s="24">
        <v>4</v>
      </c>
      <c r="B18" s="12" t="s">
        <v>11</v>
      </c>
      <c r="C18" s="14" t="s">
        <v>63</v>
      </c>
      <c r="D18" s="10" t="s">
        <v>14</v>
      </c>
      <c r="E18" s="11">
        <f>124950/1.19</f>
        <v>105000</v>
      </c>
    </row>
    <row r="19" spans="1:5" s="9" customFormat="1" ht="31.2" x14ac:dyDescent="0.3">
      <c r="A19" s="24">
        <v>5</v>
      </c>
      <c r="B19" s="12" t="s">
        <v>15</v>
      </c>
      <c r="C19" s="26" t="s">
        <v>68</v>
      </c>
      <c r="D19" s="12" t="s">
        <v>16</v>
      </c>
      <c r="E19" s="11">
        <f>475977.89/1.19</f>
        <v>399981.42016806727</v>
      </c>
    </row>
  </sheetData>
  <mergeCells count="2">
    <mergeCell ref="A11:E11"/>
    <mergeCell ref="A12:E12"/>
  </mergeCells>
  <printOptions horizontalCentered="1"/>
  <pageMargins left="0.15748031496062992" right="0.15748031496062992" top="0.61" bottom="0.37" header="0.31496062992125984" footer="0.17"/>
  <pageSetup scale="79" orientation="landscape" r:id="rId1"/>
  <headerFoot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AACE1-079F-4976-A9E2-2A3599E10276}">
  <dimension ref="A1:E11"/>
  <sheetViews>
    <sheetView workbookViewId="0">
      <selection activeCell="C22" sqref="C22"/>
    </sheetView>
  </sheetViews>
  <sheetFormatPr defaultColWidth="9.109375" defaultRowHeight="15.6" x14ac:dyDescent="0.3"/>
  <cols>
    <col min="1" max="1" width="3.88671875" style="2" bestFit="1" customWidth="1"/>
    <col min="2" max="3" width="39.6640625" style="2" customWidth="1"/>
    <col min="4" max="4" width="68.6640625" style="2" customWidth="1"/>
    <col min="5" max="5" width="20.109375" style="2" bestFit="1" customWidth="1"/>
    <col min="6" max="16384" width="9.109375" style="2"/>
  </cols>
  <sheetData>
    <row r="1" spans="1:5" x14ac:dyDescent="0.3">
      <c r="A1" s="1" t="s">
        <v>3</v>
      </c>
    </row>
    <row r="3" spans="1:5" x14ac:dyDescent="0.3">
      <c r="A3" s="28" t="s">
        <v>4</v>
      </c>
      <c r="B3" s="28"/>
      <c r="C3" s="28"/>
      <c r="D3" s="28"/>
      <c r="E3" s="28"/>
    </row>
    <row r="4" spans="1:5" x14ac:dyDescent="0.3">
      <c r="A4" s="28" t="s">
        <v>25</v>
      </c>
      <c r="B4" s="28"/>
      <c r="C4" s="28"/>
      <c r="D4" s="28"/>
      <c r="E4" s="28"/>
    </row>
    <row r="6" spans="1:5" ht="62.4" x14ac:dyDescent="0.3">
      <c r="A6" s="3" t="s">
        <v>0</v>
      </c>
      <c r="B6" s="4" t="s">
        <v>1</v>
      </c>
      <c r="C6" s="4" t="s">
        <v>29</v>
      </c>
      <c r="D6" s="4" t="s">
        <v>6</v>
      </c>
      <c r="E6" s="5" t="s">
        <v>2</v>
      </c>
    </row>
    <row r="7" spans="1:5" s="9" customFormat="1" x14ac:dyDescent="0.3">
      <c r="A7" s="16">
        <v>1</v>
      </c>
      <c r="B7" s="12" t="s">
        <v>22</v>
      </c>
      <c r="C7" s="27" t="s">
        <v>69</v>
      </c>
      <c r="D7" s="10" t="s">
        <v>17</v>
      </c>
      <c r="E7" s="11">
        <f>54823.48/1.19</f>
        <v>46070.151260504208</v>
      </c>
    </row>
    <row r="8" spans="1:5" s="9" customFormat="1" x14ac:dyDescent="0.3">
      <c r="A8" s="16">
        <v>2</v>
      </c>
      <c r="B8" s="12" t="s">
        <v>42</v>
      </c>
      <c r="C8" s="20" t="s">
        <v>61</v>
      </c>
      <c r="D8" s="10" t="s">
        <v>18</v>
      </c>
      <c r="E8" s="11">
        <f>98020.3/1.19</f>
        <v>82370</v>
      </c>
    </row>
    <row r="9" spans="1:5" s="9" customFormat="1" x14ac:dyDescent="0.3">
      <c r="A9" s="16">
        <v>3</v>
      </c>
      <c r="B9" s="12" t="s">
        <v>10</v>
      </c>
      <c r="C9" s="19" t="s">
        <v>60</v>
      </c>
      <c r="D9" s="12" t="s">
        <v>19</v>
      </c>
      <c r="E9" s="11">
        <f>548187.78/1.19</f>
        <v>460662.00000000006</v>
      </c>
    </row>
    <row r="10" spans="1:5" s="9" customFormat="1" x14ac:dyDescent="0.3">
      <c r="A10" s="16">
        <v>4</v>
      </c>
      <c r="B10" s="17" t="s">
        <v>23</v>
      </c>
      <c r="C10" s="20" t="s">
        <v>59</v>
      </c>
      <c r="D10" s="17" t="s">
        <v>20</v>
      </c>
      <c r="E10" s="18">
        <f>67401.6/1.19</f>
        <v>56640.000000000007</v>
      </c>
    </row>
    <row r="11" spans="1:5" s="9" customFormat="1" ht="31.2" x14ac:dyDescent="0.3">
      <c r="A11" s="16">
        <v>5</v>
      </c>
      <c r="B11" s="12" t="s">
        <v>24</v>
      </c>
      <c r="C11" s="19" t="s">
        <v>49</v>
      </c>
      <c r="D11" s="10" t="s">
        <v>21</v>
      </c>
      <c r="E11" s="11">
        <f>69816.37/1.19</f>
        <v>58669.218487394959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6E1D-6938-4E16-A37C-4602A3940786}">
  <dimension ref="A1:E8"/>
  <sheetViews>
    <sheetView tabSelected="1" workbookViewId="0">
      <selection activeCell="C8" sqref="C8"/>
    </sheetView>
  </sheetViews>
  <sheetFormatPr defaultRowHeight="14.4" x14ac:dyDescent="0.3"/>
  <cols>
    <col min="1" max="1" width="3.88671875" bestFit="1" customWidth="1"/>
    <col min="2" max="3" width="39.6640625" customWidth="1"/>
    <col min="4" max="4" width="68.6640625" customWidth="1"/>
    <col min="5" max="5" width="20.109375" bestFit="1" customWidth="1"/>
  </cols>
  <sheetData>
    <row r="1" spans="1:5" s="2" customFormat="1" ht="15.6" x14ac:dyDescent="0.3">
      <c r="A1" s="1" t="s">
        <v>3</v>
      </c>
    </row>
    <row r="2" spans="1:5" s="2" customFormat="1" ht="15.6" x14ac:dyDescent="0.3"/>
    <row r="3" spans="1:5" s="2" customFormat="1" ht="15.6" x14ac:dyDescent="0.3">
      <c r="A3" s="28" t="s">
        <v>4</v>
      </c>
      <c r="B3" s="28"/>
      <c r="C3" s="28"/>
      <c r="D3" s="28"/>
      <c r="E3" s="28"/>
    </row>
    <row r="4" spans="1:5" s="2" customFormat="1" ht="15.6" x14ac:dyDescent="0.3">
      <c r="A4" s="28" t="s">
        <v>28</v>
      </c>
      <c r="B4" s="28"/>
      <c r="C4" s="28"/>
      <c r="D4" s="28"/>
      <c r="E4" s="28"/>
    </row>
    <row r="5" spans="1:5" s="2" customFormat="1" ht="15.6" x14ac:dyDescent="0.3"/>
    <row r="6" spans="1:5" s="2" customFormat="1" ht="62.4" x14ac:dyDescent="0.3">
      <c r="A6" s="21" t="s">
        <v>0</v>
      </c>
      <c r="B6" s="22" t="s">
        <v>1</v>
      </c>
      <c r="C6" s="22" t="s">
        <v>29</v>
      </c>
      <c r="D6" s="22" t="s">
        <v>6</v>
      </c>
      <c r="E6" s="23" t="s">
        <v>2</v>
      </c>
    </row>
    <row r="7" spans="1:5" s="9" customFormat="1" ht="31.2" x14ac:dyDescent="0.3">
      <c r="A7" s="6">
        <v>1</v>
      </c>
      <c r="B7" s="12" t="s">
        <v>30</v>
      </c>
      <c r="C7" s="14" t="s">
        <v>57</v>
      </c>
      <c r="D7" s="12" t="s">
        <v>26</v>
      </c>
      <c r="E7" s="11">
        <v>59202</v>
      </c>
    </row>
    <row r="8" spans="1:5" s="9" customFormat="1" ht="31.2" x14ac:dyDescent="0.3">
      <c r="A8" s="6">
        <v>2</v>
      </c>
      <c r="B8" s="10" t="s">
        <v>31</v>
      </c>
      <c r="C8" s="14" t="s">
        <v>58</v>
      </c>
      <c r="D8" s="12" t="s">
        <v>27</v>
      </c>
      <c r="E8" s="11">
        <f>36217.65/1.19</f>
        <v>30435.000000000004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D216-5588-4283-B07D-C6A794E7F1D4}">
  <dimension ref="A1:E8"/>
  <sheetViews>
    <sheetView workbookViewId="0">
      <selection activeCell="C8" sqref="C8"/>
    </sheetView>
  </sheetViews>
  <sheetFormatPr defaultRowHeight="14.4" x14ac:dyDescent="0.3"/>
  <cols>
    <col min="1" max="1" width="3.88671875" bestFit="1" customWidth="1"/>
    <col min="2" max="3" width="39.6640625" customWidth="1"/>
    <col min="4" max="4" width="68.6640625" customWidth="1"/>
    <col min="5" max="5" width="20.109375" bestFit="1" customWidth="1"/>
  </cols>
  <sheetData>
    <row r="1" spans="1:5" s="2" customFormat="1" ht="15.6" x14ac:dyDescent="0.3">
      <c r="A1" s="1" t="s">
        <v>3</v>
      </c>
    </row>
    <row r="2" spans="1:5" s="2" customFormat="1" ht="15.6" x14ac:dyDescent="0.3"/>
    <row r="3" spans="1:5" s="2" customFormat="1" ht="15.6" x14ac:dyDescent="0.3">
      <c r="A3" s="28" t="s">
        <v>4</v>
      </c>
      <c r="B3" s="28"/>
      <c r="C3" s="28"/>
      <c r="D3" s="28"/>
      <c r="E3" s="28"/>
    </row>
    <row r="4" spans="1:5" s="2" customFormat="1" ht="15.6" x14ac:dyDescent="0.3">
      <c r="A4" s="28" t="s">
        <v>28</v>
      </c>
      <c r="B4" s="28"/>
      <c r="C4" s="28"/>
      <c r="D4" s="28"/>
      <c r="E4" s="28"/>
    </row>
    <row r="5" spans="1:5" s="2" customFormat="1" ht="15.6" x14ac:dyDescent="0.3"/>
    <row r="6" spans="1:5" s="2" customFormat="1" ht="62.4" x14ac:dyDescent="0.3">
      <c r="A6" s="21" t="s">
        <v>0</v>
      </c>
      <c r="B6" s="22" t="s">
        <v>1</v>
      </c>
      <c r="C6" s="22" t="s">
        <v>29</v>
      </c>
      <c r="D6" s="22" t="s">
        <v>6</v>
      </c>
      <c r="E6" s="23" t="s">
        <v>2</v>
      </c>
    </row>
    <row r="7" spans="1:5" s="9" customFormat="1" ht="31.2" x14ac:dyDescent="0.3">
      <c r="A7" s="6">
        <v>1</v>
      </c>
      <c r="B7" s="12" t="s">
        <v>30</v>
      </c>
      <c r="C7" s="14" t="s">
        <v>57</v>
      </c>
      <c r="D7" s="12" t="s">
        <v>26</v>
      </c>
      <c r="E7" s="11">
        <v>59202</v>
      </c>
    </row>
    <row r="8" spans="1:5" s="9" customFormat="1" ht="31.2" x14ac:dyDescent="0.3">
      <c r="A8" s="6">
        <v>2</v>
      </c>
      <c r="B8" s="10" t="s">
        <v>31</v>
      </c>
      <c r="C8" s="14" t="s">
        <v>58</v>
      </c>
      <c r="D8" s="12" t="s">
        <v>27</v>
      </c>
      <c r="E8" s="11">
        <f>36217.65/1.19</f>
        <v>30435.000000000004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1AFAE-AA4E-474E-B487-38C506676422}">
  <dimension ref="A1:E14"/>
  <sheetViews>
    <sheetView workbookViewId="0">
      <selection activeCell="D12" sqref="D12"/>
    </sheetView>
  </sheetViews>
  <sheetFormatPr defaultRowHeight="14.4" x14ac:dyDescent="0.3"/>
  <cols>
    <col min="1" max="1" width="3.88671875" bestFit="1" customWidth="1"/>
    <col min="2" max="3" width="39.6640625" customWidth="1"/>
    <col min="4" max="4" width="68.6640625" customWidth="1"/>
    <col min="5" max="5" width="20.109375" bestFit="1" customWidth="1"/>
  </cols>
  <sheetData>
    <row r="1" spans="1:5" s="2" customFormat="1" ht="15.6" x14ac:dyDescent="0.3">
      <c r="A1" s="1" t="s">
        <v>3</v>
      </c>
    </row>
    <row r="2" spans="1:5" s="2" customFormat="1" ht="15.6" x14ac:dyDescent="0.3"/>
    <row r="3" spans="1:5" s="2" customFormat="1" ht="15.6" x14ac:dyDescent="0.3">
      <c r="A3" s="28" t="s">
        <v>4</v>
      </c>
      <c r="B3" s="28"/>
      <c r="C3" s="28"/>
      <c r="D3" s="28"/>
      <c r="E3" s="28"/>
    </row>
    <row r="4" spans="1:5" s="2" customFormat="1" ht="15.6" x14ac:dyDescent="0.3">
      <c r="A4" s="28" t="s">
        <v>32</v>
      </c>
      <c r="B4" s="28"/>
      <c r="C4" s="28"/>
      <c r="D4" s="28"/>
      <c r="E4" s="28"/>
    </row>
    <row r="5" spans="1:5" s="2" customFormat="1" ht="15.6" x14ac:dyDescent="0.3"/>
    <row r="6" spans="1:5" s="2" customFormat="1" ht="62.4" x14ac:dyDescent="0.3">
      <c r="A6" s="23" t="s">
        <v>0</v>
      </c>
      <c r="B6" s="22" t="s">
        <v>1</v>
      </c>
      <c r="C6" s="22" t="s">
        <v>29</v>
      </c>
      <c r="D6" s="22" t="s">
        <v>6</v>
      </c>
      <c r="E6" s="23" t="s">
        <v>2</v>
      </c>
    </row>
    <row r="7" spans="1:5" s="9" customFormat="1" ht="31.2" x14ac:dyDescent="0.3">
      <c r="A7" s="24">
        <v>1</v>
      </c>
      <c r="B7" s="10" t="s">
        <v>53</v>
      </c>
      <c r="C7" s="14" t="s">
        <v>52</v>
      </c>
      <c r="D7" s="12" t="s">
        <v>35</v>
      </c>
      <c r="E7" s="11">
        <f>45257.63/1.19</f>
        <v>38031.621848739494</v>
      </c>
    </row>
    <row r="8" spans="1:5" s="9" customFormat="1" ht="31.2" x14ac:dyDescent="0.3">
      <c r="A8" s="25">
        <v>2</v>
      </c>
      <c r="B8" s="12" t="s">
        <v>54</v>
      </c>
      <c r="C8" s="26" t="s">
        <v>66</v>
      </c>
      <c r="D8" s="12" t="s">
        <v>65</v>
      </c>
      <c r="E8" s="11">
        <f>214200/1.19</f>
        <v>180000</v>
      </c>
    </row>
    <row r="9" spans="1:5" s="9" customFormat="1" ht="15.6" x14ac:dyDescent="0.3">
      <c r="A9" s="24">
        <v>3</v>
      </c>
      <c r="B9" s="10" t="s">
        <v>33</v>
      </c>
      <c r="C9" s="26" t="s">
        <v>64</v>
      </c>
      <c r="D9" s="10" t="s">
        <v>36</v>
      </c>
      <c r="E9" s="11">
        <f>37393.37/1.19</f>
        <v>31423.000000000004</v>
      </c>
    </row>
    <row r="10" spans="1:5" s="9" customFormat="1" ht="31.2" x14ac:dyDescent="0.3">
      <c r="A10" s="25">
        <v>4</v>
      </c>
      <c r="B10" s="10" t="s">
        <v>46</v>
      </c>
      <c r="C10" s="14" t="s">
        <v>47</v>
      </c>
      <c r="D10" s="12" t="s">
        <v>37</v>
      </c>
      <c r="E10" s="11">
        <f>38281.44+6908.79</f>
        <v>45190.23</v>
      </c>
    </row>
    <row r="11" spans="1:5" s="9" customFormat="1" ht="31.2" x14ac:dyDescent="0.3">
      <c r="A11" s="24">
        <v>5</v>
      </c>
      <c r="B11" s="10" t="s">
        <v>55</v>
      </c>
      <c r="C11" s="14" t="s">
        <v>43</v>
      </c>
      <c r="D11" s="12" t="s">
        <v>41</v>
      </c>
      <c r="E11" s="11" t="s">
        <v>40</v>
      </c>
    </row>
    <row r="12" spans="1:5" s="9" customFormat="1" ht="31.2" x14ac:dyDescent="0.3">
      <c r="A12" s="25"/>
      <c r="B12" s="10" t="s">
        <v>44</v>
      </c>
      <c r="C12" s="14" t="s">
        <v>45</v>
      </c>
      <c r="D12" s="12" t="s">
        <v>65</v>
      </c>
      <c r="E12" s="11">
        <v>257965</v>
      </c>
    </row>
    <row r="13" spans="1:5" s="9" customFormat="1" ht="31.2" x14ac:dyDescent="0.3">
      <c r="A13" s="25">
        <v>6</v>
      </c>
      <c r="B13" s="12" t="s">
        <v>34</v>
      </c>
      <c r="C13" s="14" t="s">
        <v>51</v>
      </c>
      <c r="D13" s="12" t="s">
        <v>38</v>
      </c>
      <c r="E13" s="11">
        <f>293811/1.19</f>
        <v>246900</v>
      </c>
    </row>
    <row r="14" spans="1:5" s="9" customFormat="1" ht="15.6" x14ac:dyDescent="0.3">
      <c r="A14" s="24">
        <v>7</v>
      </c>
      <c r="B14" s="10" t="s">
        <v>56</v>
      </c>
      <c r="C14" s="14" t="s">
        <v>50</v>
      </c>
      <c r="D14" s="12" t="s">
        <v>39</v>
      </c>
      <c r="E14" s="11">
        <f>892500/1.19</f>
        <v>750000</v>
      </c>
    </row>
  </sheetData>
  <mergeCells count="2">
    <mergeCell ref="A3:E3"/>
    <mergeCell ref="A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Trim I - 2022</vt:lpstr>
      <vt:lpstr>Trim II-2022</vt:lpstr>
      <vt:lpstr>Trim III-2022 (2)</vt:lpstr>
      <vt:lpstr>Trim III-2022</vt:lpstr>
      <vt:lpstr>Trim IV-2022</vt:lpstr>
      <vt:lpstr>'Trim I - 2022'!Print_Titles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Dan</cp:lastModifiedBy>
  <cp:lastPrinted>2024-02-27T07:42:01Z</cp:lastPrinted>
  <dcterms:created xsi:type="dcterms:W3CDTF">2015-06-05T18:17:20Z</dcterms:created>
  <dcterms:modified xsi:type="dcterms:W3CDTF">2024-03-04T08:21:06Z</dcterms:modified>
</cp:coreProperties>
</file>